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31B3334A-DFF7-4169-95F6-12FED32C1BF8}" xr6:coauthVersionLast="47" xr6:coauthVersionMax="47" xr10:uidLastSave="{00000000-0000-0000-0000-000000000000}"/>
  <bookViews>
    <workbookView xWindow="-289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工事費内訳書!$A$1:$G$125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工事費内訳書!$G$125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工事費内訳書!$I$125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10" i="59" s="1"/>
  <c r="G31" i="59"/>
  <c r="G37" i="59"/>
  <c r="G36" i="59" s="1"/>
  <c r="G53" i="59"/>
  <c r="G61" i="59"/>
  <c r="G70" i="59"/>
  <c r="G82" i="59"/>
  <c r="G89" i="59"/>
  <c r="G88" i="59" s="1"/>
  <c r="G92" i="59"/>
  <c r="G96" i="59"/>
  <c r="G97" i="59"/>
  <c r="G113" i="59"/>
  <c r="G112" i="59" s="1"/>
  <c r="G111" i="59" s="1"/>
  <c r="G110" i="59" s="1"/>
  <c r="G108" i="59" s="1"/>
  <c r="G107" i="59" s="1"/>
  <c r="G116" i="59"/>
  <c r="G122" i="59"/>
  <c r="G121" i="59" s="1"/>
  <c r="G120" i="59" s="1"/>
  <c r="G119" i="59" s="1"/>
  <c r="G124" i="59" l="1"/>
  <c r="G125" i="59" s="1"/>
</calcChain>
</file>

<file path=xl/sharedStrings.xml><?xml version="1.0" encoding="utf-8"?>
<sst xmlns="http://schemas.openxmlformats.org/spreadsheetml/2006/main" count="245" uniqueCount="123">
  <si>
    <t>住　　　　所</t>
  </si>
  <si>
    <t>商号又は名称</t>
  </si>
  <si>
    <t>代 表 者 名</t>
  </si>
  <si>
    <t>工事費内訳書</t>
  </si>
  <si>
    <t>工 事 名</t>
  </si>
  <si>
    <t>Ｒ７馬林　緊急予防　美馬市段名　渓間工事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</si>
  <si>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</si>
  <si>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</si>
  <si>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</si>
  <si>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</si>
  <si>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</si>
  <si>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</si>
  <si>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</si>
  <si>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</si>
  <si>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</si>
  <si>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</si>
  <si>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</si>
  <si>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</si>
  <si>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㎡</t>
  </si>
  <si>
    <t>角材式残存型枠工
_x000D_</t>
  </si>
  <si>
    <t>本</t>
  </si>
  <si>
    <t>ネームプレート（ｱﾙﾐﾆｳﾑ軽合金鋳造製）
_x000D_A型(横40cm×縦30cm×1cm)　堤名板用</t>
  </si>
  <si>
    <t>枚</t>
  </si>
  <si>
    <t>足場工（ｷｬｯﾄｳｫｰｸ）
_x000D_</t>
  </si>
  <si>
    <t>ｍ</t>
  </si>
  <si>
    <t>昇降ステップ
_x000D_</t>
  </si>
  <si>
    <t>個</t>
  </si>
  <si>
    <t>暗渠排水管
_x000D_φ75mm</t>
  </si>
  <si>
    <t>土工
_x000D_</t>
  </si>
  <si>
    <t>流路工
_x000D_</t>
  </si>
  <si>
    <t>敷栗石
_x000D_</t>
  </si>
  <si>
    <t>掛㎡</t>
  </si>
  <si>
    <t>硬質ポリ塩化ビニル管
_x000D_薄肉管VU　径65　 長4.0m</t>
  </si>
  <si>
    <t>日</t>
  </si>
  <si>
    <t>水替工(ポンプの据付・撤去)
_x000D_</t>
  </si>
  <si>
    <t>箇所</t>
  </si>
  <si>
    <t>垂直壁
_x000D_</t>
  </si>
  <si>
    <t>硬質ポリ塩化ビニル管
_x000D_一般管VP　径150　長4.0m</t>
  </si>
  <si>
    <t>呑口工
_x000D_</t>
  </si>
  <si>
    <t>横断溝
_x000D_</t>
  </si>
  <si>
    <t>組</t>
  </si>
  <si>
    <t>基礎栗石工
_x000D_</t>
  </si>
  <si>
    <t>ふとんかご
_x000D_設置</t>
  </si>
  <si>
    <t>止杭
_x000D_末口径10cm 長1.5m</t>
  </si>
  <si>
    <t>コンクリート構造物取り壊し工
_x000D_</t>
  </si>
  <si>
    <t>ton</t>
  </si>
  <si>
    <t>残土処理費
_x000D_</t>
  </si>
  <si>
    <t>残土処理
_x000D_</t>
  </si>
  <si>
    <t>残土仮置き
_x000D_</t>
  </si>
  <si>
    <t>支障木処理費
_x000D_</t>
  </si>
  <si>
    <t>支障木処理
_x000D_</t>
  </si>
  <si>
    <t>スギ　伐採費
_x000D_胸高直径　18cm</t>
  </si>
  <si>
    <t>スギ　伐採費
_x000D_胸高直径　30cm</t>
  </si>
  <si>
    <t>スギ　伐採費
_x000D_胸高直径　38cm</t>
  </si>
  <si>
    <t>雑木　伐採費
_x000D_胸高直径　20cm</t>
  </si>
  <si>
    <t>雑木　伐採費
_x000D_胸高直径　24cm</t>
  </si>
  <si>
    <t>雑木　伐採費
_x000D_胸高直径　26cm</t>
  </si>
  <si>
    <t>雑木　伐採費
_x000D_胸高直径　28cm</t>
  </si>
  <si>
    <t>根株処分費
_x000D_根株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</si>
  <si>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</si>
  <si>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</si>
  <si>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</si>
  <si>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</si>
  <si>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</si>
  <si>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基</t>
  </si>
  <si>
    <t>雨量計観測
_x000D_</t>
  </si>
  <si>
    <t>現場管理費
_x000D_</t>
  </si>
  <si>
    <t>現場管理費（率計上）
_x000D_</t>
  </si>
  <si>
    <t>一般管理費等
_x000D_</t>
  </si>
  <si>
    <t>一括計上価格
_x000D_</t>
  </si>
  <si>
    <t>土壌分析試験
_x000D_</t>
  </si>
  <si>
    <t>土壌分析試験費
_x000D_条例第58条,規則第35条(諸経費含,29項目,銅含む)</t>
  </si>
  <si>
    <t>工事価格
_x000D_</t>
  </si>
  <si>
    <t>入札書記載金額(税抜き)</t>
  </si>
  <si>
    <t>－</t>
  </si>
  <si>
    <t xml:space="preserve">コンクリート工（本堤）
BB18-8-40 W/C≦60% </t>
    <phoneticPr fontId="7"/>
  </si>
  <si>
    <t xml:space="preserve">生コンクリート　小型車割増
</t>
    <phoneticPr fontId="7"/>
  </si>
  <si>
    <t xml:space="preserve">コンクリート工（間詰）
BB18-8-40 W/C≦60% 
</t>
    <phoneticPr fontId="7"/>
  </si>
  <si>
    <t xml:space="preserve">生コンクリート　小型車割増
</t>
    <phoneticPr fontId="7"/>
  </si>
  <si>
    <t xml:space="preserve">型枠工（治山ダム工）
</t>
    <phoneticPr fontId="7"/>
  </si>
  <si>
    <t>円形型枠（紙製）
内径300mm 厚5.3mm 長4000mm</t>
    <phoneticPr fontId="7"/>
  </si>
  <si>
    <t>水平打継目鉄筋
鉄筋φ22mm</t>
    <phoneticPr fontId="7"/>
  </si>
  <si>
    <t>型枠工（間詰）
一般型枠</t>
    <phoneticPr fontId="7"/>
  </si>
  <si>
    <t>裏石積工
t=15cm</t>
    <phoneticPr fontId="7"/>
  </si>
  <si>
    <t xml:space="preserve">土のう締切工
</t>
    <phoneticPr fontId="7"/>
  </si>
  <si>
    <t>機械掘削
礫質土</t>
    <rPh sb="5" eb="8">
      <t>レキシツツチ</t>
    </rPh>
    <phoneticPr fontId="7"/>
  </si>
  <si>
    <t>機械掘削（ルーズ）
礫質土</t>
    <rPh sb="10" eb="13">
      <t>レキシツツチ</t>
    </rPh>
    <phoneticPr fontId="7"/>
  </si>
  <si>
    <t>土砂掘削面整形
礫質土</t>
    <phoneticPr fontId="7"/>
  </si>
  <si>
    <t xml:space="preserve">植生マット
ヤシ繊維ネット
</t>
    <rPh sb="8" eb="10">
      <t>センイ</t>
    </rPh>
    <phoneticPr fontId="7"/>
  </si>
  <si>
    <t>基面整正
礫質土</t>
    <rPh sb="5" eb="8">
      <t>レキシツツチ</t>
    </rPh>
    <phoneticPr fontId="7"/>
  </si>
  <si>
    <t>ダンプトラック運搬
再生クラッシャーラン
L=16.3km</t>
    <rPh sb="10" eb="12">
      <t>サイセイ</t>
    </rPh>
    <phoneticPr fontId="7"/>
  </si>
  <si>
    <t>足場工
単管傾斜</t>
    <phoneticPr fontId="7"/>
  </si>
  <si>
    <t xml:space="preserve">機械掘削（ルーズ）
礫質土
</t>
    <rPh sb="0" eb="4">
      <t>キカイクッサク</t>
    </rPh>
    <rPh sb="10" eb="13">
      <t>レキシツツチ</t>
    </rPh>
    <phoneticPr fontId="7"/>
  </si>
  <si>
    <t>目地板
目地板 t=10mm</t>
    <phoneticPr fontId="7"/>
  </si>
  <si>
    <t>水替工(ポンプ運転)
作業時排水</t>
    <phoneticPr fontId="7"/>
  </si>
  <si>
    <t xml:space="preserve">コンクリート工（垂直壁）
BB18-8-40 W/C≦60% 
</t>
    <phoneticPr fontId="7"/>
  </si>
  <si>
    <t xml:space="preserve">流路工
</t>
    <phoneticPr fontId="7"/>
  </si>
  <si>
    <t xml:space="preserve">コンクリート工（流路）
BB18-8-40 W/C≦60% 
</t>
    <phoneticPr fontId="7"/>
  </si>
  <si>
    <t>型枠工
一般型枠</t>
    <rPh sb="2" eb="3">
      <t>コウ</t>
    </rPh>
    <phoneticPr fontId="7"/>
  </si>
  <si>
    <t>型枠工
一般型枠</t>
    <rPh sb="2" eb="3">
      <t>コウ</t>
    </rPh>
    <rPh sb="4" eb="8">
      <t>イッパンカタワク</t>
    </rPh>
    <phoneticPr fontId="7"/>
  </si>
  <si>
    <t>土砂掘削面整形
礫質土</t>
    <phoneticPr fontId="7"/>
  </si>
  <si>
    <t>機械掘削
礫質土</t>
    <rPh sb="0" eb="4">
      <t>キカイクッサク</t>
    </rPh>
    <rPh sb="6" eb="9">
      <t>レキシツツチ</t>
    </rPh>
    <phoneticPr fontId="7"/>
  </si>
  <si>
    <t xml:space="preserve">コンクリート工（呑口）
BB18-8-40 W/C≦60% 
</t>
    <phoneticPr fontId="7"/>
  </si>
  <si>
    <t xml:space="preserve">裏石積工
(t=15cm)
</t>
    <phoneticPr fontId="7"/>
  </si>
  <si>
    <t>基面整正
礫質土</t>
    <rPh sb="6" eb="9">
      <t>レキシツツチ</t>
    </rPh>
    <phoneticPr fontId="7"/>
  </si>
  <si>
    <t>鋼製グレーチング
Ｔ-１４　995×800×105</t>
    <phoneticPr fontId="7"/>
  </si>
  <si>
    <t>型枠（受台）
一般型枠</t>
    <phoneticPr fontId="7"/>
  </si>
  <si>
    <t xml:space="preserve">表層工
</t>
    <rPh sb="2" eb="3">
      <t>コウ</t>
    </rPh>
    <phoneticPr fontId="7"/>
  </si>
  <si>
    <t xml:space="preserve">上層路盤工
</t>
    <rPh sb="4" eb="5">
      <t>コウ</t>
    </rPh>
    <phoneticPr fontId="7"/>
  </si>
  <si>
    <t xml:space="preserve">機械掘削
</t>
    <rPh sb="0" eb="2">
      <t>キカイ</t>
    </rPh>
    <phoneticPr fontId="7"/>
  </si>
  <si>
    <t xml:space="preserve">構造物取壊し
</t>
    <phoneticPr fontId="7"/>
  </si>
  <si>
    <t>ダンプトラック運搬
コンクリート塊
L=5.4km</t>
    <rPh sb="16" eb="17">
      <t>カイ</t>
    </rPh>
    <phoneticPr fontId="7"/>
  </si>
  <si>
    <t xml:space="preserve">舗装版切断
</t>
    <phoneticPr fontId="7"/>
  </si>
  <si>
    <t xml:space="preserve">舗装版破砕
</t>
    <phoneticPr fontId="7"/>
  </si>
  <si>
    <t>建設廃材
コンクリート塊（無筋）</t>
    <phoneticPr fontId="7"/>
  </si>
  <si>
    <t xml:space="preserve">残土処理費用
</t>
    <phoneticPr fontId="7"/>
  </si>
  <si>
    <t>ダンプトラック運搬
残土
L=1.9km</t>
    <rPh sb="10" eb="12">
      <t>ザンド</t>
    </rPh>
    <phoneticPr fontId="7"/>
  </si>
  <si>
    <t>ダンプトラック運搬（往路）
埋戻土
L=0.7km</t>
    <rPh sb="14" eb="15">
      <t>ウ</t>
    </rPh>
    <rPh sb="15" eb="16">
      <t>モド</t>
    </rPh>
    <rPh sb="16" eb="17">
      <t>ツチ</t>
    </rPh>
    <phoneticPr fontId="7"/>
  </si>
  <si>
    <t>機械掘削（ルーズ）
礫質土</t>
    <rPh sb="0" eb="4">
      <t>キカイクッサク</t>
    </rPh>
    <rPh sb="11" eb="14">
      <t>レキシツツチ</t>
    </rPh>
    <phoneticPr fontId="7"/>
  </si>
  <si>
    <t>ダンプトラック運搬（復路）
埋戻土
L=0.7km</t>
    <rPh sb="14" eb="15">
      <t>ウ</t>
    </rPh>
    <rPh sb="15" eb="16">
      <t>モド</t>
    </rPh>
    <rPh sb="16" eb="17">
      <t>ツチ</t>
    </rPh>
    <phoneticPr fontId="7"/>
  </si>
  <si>
    <t>ダンプトラック運搬（根株、チップ）
根株
L=5.4km</t>
    <rPh sb="18" eb="20">
      <t>ネカブ</t>
    </rPh>
    <phoneticPr fontId="7"/>
  </si>
  <si>
    <t xml:space="preserve">コンクリート工
BB18-8-40 W/C≦60% </t>
    <rPh sb="6" eb="7">
      <t>コウ</t>
    </rPh>
    <phoneticPr fontId="7"/>
  </si>
  <si>
    <t>再生クラッシャーラン
RC-30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</si>
</sst>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27"/>
  <sheetViews>
    <sheetView showGridLines="0" tabSelected="1" topLeftCell="A33" zoomScaleNormal="100" zoomScaleSheetLayoutView="100" workbookViewId="0">
      <selection activeCell="N43" sqref="N43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3"/>
      <c r="C10" s="23"/>
      <c r="D10" s="24"/>
      <c r="E10" s="10" t="s">
        <v>13</v>
      </c>
      <c r="F10" s="11">
        <v>1</v>
      </c>
      <c r="G10" s="12">
        <f>+G11+G107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3"/>
      <c r="C11" s="23"/>
      <c r="D11" s="2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5" t="s">
        <v>15</v>
      </c>
      <c r="B12" s="23"/>
      <c r="C12" s="23"/>
      <c r="D12" s="2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3" t="s">
        <v>16</v>
      </c>
      <c r="C13" s="23"/>
      <c r="D13" s="24"/>
      <c r="E13" s="10" t="s">
        <v>13</v>
      </c>
      <c r="F13" s="11">
        <v>1</v>
      </c>
      <c r="G13" s="12">
        <f>+G14+G36+G88+G96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3" t="s">
        <v>16</v>
      </c>
      <c r="D14" s="24"/>
      <c r="E14" s="10" t="s">
        <v>13</v>
      </c>
      <c r="F14" s="11">
        <v>1</v>
      </c>
      <c r="G14" s="12">
        <f>+G15+G31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+G16+G17+G18+G19+G20+G21+G22+G23+G24+G25+G26+G27+G28+G29+G30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75</v>
      </c>
      <c r="E16" s="10" t="s">
        <v>17</v>
      </c>
      <c r="F16" s="11">
        <v>110.6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76</v>
      </c>
      <c r="E17" s="10" t="s">
        <v>17</v>
      </c>
      <c r="F17" s="11">
        <v>110.6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77</v>
      </c>
      <c r="E18" s="10" t="s">
        <v>17</v>
      </c>
      <c r="F18" s="11">
        <v>9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78</v>
      </c>
      <c r="E19" s="10" t="s">
        <v>17</v>
      </c>
      <c r="F19" s="11">
        <v>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79</v>
      </c>
      <c r="E20" s="10" t="s">
        <v>18</v>
      </c>
      <c r="F20" s="11">
        <v>78.599999999999994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19</v>
      </c>
      <c r="E21" s="10" t="s">
        <v>18</v>
      </c>
      <c r="F21" s="11">
        <v>46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80</v>
      </c>
      <c r="E22" s="10" t="s">
        <v>20</v>
      </c>
      <c r="F22" s="11">
        <v>0.5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81</v>
      </c>
      <c r="E23" s="10" t="s">
        <v>20</v>
      </c>
      <c r="F23" s="11">
        <v>79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82</v>
      </c>
      <c r="E24" s="10" t="s">
        <v>18</v>
      </c>
      <c r="F24" s="11">
        <v>31.2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83</v>
      </c>
      <c r="E25" s="10" t="s">
        <v>18</v>
      </c>
      <c r="F25" s="11">
        <v>31.2</v>
      </c>
      <c r="G25" s="18"/>
      <c r="H25" s="13"/>
      <c r="I25" s="14">
        <v>16</v>
      </c>
      <c r="J25" s="14">
        <v>4</v>
      </c>
    </row>
    <row r="26" spans="1:10" ht="58.5" customHeight="1" x14ac:dyDescent="0.15">
      <c r="A26" s="15"/>
      <c r="B26" s="16"/>
      <c r="C26" s="16"/>
      <c r="D26" s="17" t="s">
        <v>21</v>
      </c>
      <c r="E26" s="10" t="s">
        <v>22</v>
      </c>
      <c r="F26" s="11">
        <v>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23</v>
      </c>
      <c r="E27" s="10" t="s">
        <v>24</v>
      </c>
      <c r="F27" s="11">
        <v>33.4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25</v>
      </c>
      <c r="E28" s="10" t="s">
        <v>26</v>
      </c>
      <c r="F28" s="11">
        <v>22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27</v>
      </c>
      <c r="E29" s="10" t="s">
        <v>24</v>
      </c>
      <c r="F29" s="11">
        <v>50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84</v>
      </c>
      <c r="E30" s="10" t="s">
        <v>18</v>
      </c>
      <c r="F30" s="11">
        <v>3.5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28</v>
      </c>
      <c r="E31" s="10" t="s">
        <v>13</v>
      </c>
      <c r="F31" s="11">
        <v>1</v>
      </c>
      <c r="G31" s="12">
        <f>+G32+G33+G34+G35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85</v>
      </c>
      <c r="E32" s="10" t="s">
        <v>17</v>
      </c>
      <c r="F32" s="11">
        <v>240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86</v>
      </c>
      <c r="E33" s="10" t="s">
        <v>17</v>
      </c>
      <c r="F33" s="11">
        <v>134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87</v>
      </c>
      <c r="E34" s="10" t="s">
        <v>18</v>
      </c>
      <c r="F34" s="11">
        <v>44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88</v>
      </c>
      <c r="E35" s="10" t="s">
        <v>18</v>
      </c>
      <c r="F35" s="11">
        <v>19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23" t="s">
        <v>29</v>
      </c>
      <c r="D36" s="24"/>
      <c r="E36" s="10" t="s">
        <v>13</v>
      </c>
      <c r="F36" s="11">
        <v>1</v>
      </c>
      <c r="G36" s="12">
        <f>+G37+G53+G61+G70+G82</f>
        <v>0</v>
      </c>
      <c r="H36" s="13"/>
      <c r="I36" s="14">
        <v>27</v>
      </c>
      <c r="J36" s="14">
        <v>3</v>
      </c>
    </row>
    <row r="37" spans="1:10" ht="42" customHeight="1" x14ac:dyDescent="0.15">
      <c r="A37" s="15"/>
      <c r="B37" s="16"/>
      <c r="C37" s="16"/>
      <c r="D37" s="17" t="s">
        <v>96</v>
      </c>
      <c r="E37" s="10" t="s">
        <v>13</v>
      </c>
      <c r="F37" s="11">
        <v>1</v>
      </c>
      <c r="G37" s="12">
        <f>+G38+G39+G40+G41+G42+G43+G44+G45+G46+G47+G48+G49+G50+G51+G52</f>
        <v>0</v>
      </c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97</v>
      </c>
      <c r="E38" s="10" t="s">
        <v>17</v>
      </c>
      <c r="F38" s="11">
        <v>44.6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76</v>
      </c>
      <c r="E39" s="10" t="s">
        <v>17</v>
      </c>
      <c r="F39" s="11">
        <v>44.6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99</v>
      </c>
      <c r="E40" s="10" t="s">
        <v>18</v>
      </c>
      <c r="F40" s="11">
        <v>101.8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30</v>
      </c>
      <c r="E41" s="10" t="s">
        <v>17</v>
      </c>
      <c r="F41" s="11">
        <v>13.4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89</v>
      </c>
      <c r="E42" s="10" t="s">
        <v>18</v>
      </c>
      <c r="F42" s="11">
        <v>44.7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122</v>
      </c>
      <c r="E43" s="10" t="s">
        <v>17</v>
      </c>
      <c r="F43" s="11">
        <v>2.7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90</v>
      </c>
      <c r="E44" s="10" t="s">
        <v>17</v>
      </c>
      <c r="F44" s="11">
        <v>2.7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91</v>
      </c>
      <c r="E45" s="10" t="s">
        <v>31</v>
      </c>
      <c r="F45" s="11">
        <v>51.7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32</v>
      </c>
      <c r="E46" s="10" t="s">
        <v>20</v>
      </c>
      <c r="F46" s="11">
        <v>2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85</v>
      </c>
      <c r="E47" s="10" t="s">
        <v>17</v>
      </c>
      <c r="F47" s="11">
        <v>165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92</v>
      </c>
      <c r="E48" s="10" t="s">
        <v>17</v>
      </c>
      <c r="F48" s="11">
        <v>43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88</v>
      </c>
      <c r="E49" s="10" t="s">
        <v>18</v>
      </c>
      <c r="F49" s="11">
        <v>51.5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93</v>
      </c>
      <c r="E50" s="10" t="s">
        <v>18</v>
      </c>
      <c r="F50" s="11">
        <v>20.8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94</v>
      </c>
      <c r="E51" s="10" t="s">
        <v>33</v>
      </c>
      <c r="F51" s="11">
        <v>10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34</v>
      </c>
      <c r="E52" s="10" t="s">
        <v>35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36</v>
      </c>
      <c r="E53" s="10" t="s">
        <v>13</v>
      </c>
      <c r="F53" s="11">
        <v>1</v>
      </c>
      <c r="G53" s="12">
        <f>+G54+G55+G56+G57+G58+G59+G60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95</v>
      </c>
      <c r="E54" s="10" t="s">
        <v>17</v>
      </c>
      <c r="F54" s="11">
        <v>10.6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76</v>
      </c>
      <c r="E55" s="10" t="s">
        <v>17</v>
      </c>
      <c r="F55" s="11">
        <v>10.6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98</v>
      </c>
      <c r="E56" s="10" t="s">
        <v>18</v>
      </c>
      <c r="F56" s="11">
        <v>27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91</v>
      </c>
      <c r="E57" s="10" t="s">
        <v>31</v>
      </c>
      <c r="F57" s="11">
        <v>13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37</v>
      </c>
      <c r="E58" s="10" t="s">
        <v>20</v>
      </c>
      <c r="F58" s="11">
        <v>0.3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100</v>
      </c>
      <c r="E59" s="10" t="s">
        <v>18</v>
      </c>
      <c r="F59" s="11">
        <v>5.5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101</v>
      </c>
      <c r="E60" s="10" t="s">
        <v>17</v>
      </c>
      <c r="F60" s="11">
        <v>41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38</v>
      </c>
      <c r="E61" s="10" t="s">
        <v>13</v>
      </c>
      <c r="F61" s="11">
        <v>1</v>
      </c>
      <c r="G61" s="12">
        <f>+G62+G63+G64+G65+G66+G67+G68+G69</f>
        <v>0</v>
      </c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16"/>
      <c r="D62" s="17" t="s">
        <v>102</v>
      </c>
      <c r="E62" s="10" t="s">
        <v>17</v>
      </c>
      <c r="F62" s="11">
        <v>3</v>
      </c>
      <c r="G62" s="18"/>
      <c r="H62" s="13"/>
      <c r="I62" s="14">
        <v>53</v>
      </c>
      <c r="J62" s="14">
        <v>4</v>
      </c>
    </row>
    <row r="63" spans="1:10" ht="42" customHeight="1" x14ac:dyDescent="0.15">
      <c r="A63" s="15"/>
      <c r="B63" s="16"/>
      <c r="C63" s="16"/>
      <c r="D63" s="17" t="s">
        <v>102</v>
      </c>
      <c r="E63" s="10" t="s">
        <v>17</v>
      </c>
      <c r="F63" s="11">
        <v>3.4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76</v>
      </c>
      <c r="E64" s="10" t="s">
        <v>17</v>
      </c>
      <c r="F64" s="11">
        <v>6.4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98</v>
      </c>
      <c r="E65" s="10" t="s">
        <v>18</v>
      </c>
      <c r="F65" s="11">
        <v>19.5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30</v>
      </c>
      <c r="E66" s="10" t="s">
        <v>17</v>
      </c>
      <c r="F66" s="11">
        <v>1.9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103</v>
      </c>
      <c r="E67" s="10" t="s">
        <v>18</v>
      </c>
      <c r="F67" s="11">
        <v>8.5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101</v>
      </c>
      <c r="E68" s="10" t="s">
        <v>17</v>
      </c>
      <c r="F68" s="11">
        <v>19</v>
      </c>
      <c r="G68" s="18"/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104</v>
      </c>
      <c r="E69" s="10" t="s">
        <v>18</v>
      </c>
      <c r="F69" s="11">
        <v>4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39</v>
      </c>
      <c r="E70" s="10" t="s">
        <v>13</v>
      </c>
      <c r="F70" s="11">
        <v>1</v>
      </c>
      <c r="G70" s="12">
        <f>+G71+G72+G73+G74+G75+G76+G77+G78+G79+G80+G81</f>
        <v>0</v>
      </c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105</v>
      </c>
      <c r="E71" s="10" t="s">
        <v>40</v>
      </c>
      <c r="F71" s="11">
        <v>7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121</v>
      </c>
      <c r="E72" s="10" t="s">
        <v>17</v>
      </c>
      <c r="F72" s="11">
        <v>5.2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76</v>
      </c>
      <c r="E73" s="10" t="s">
        <v>17</v>
      </c>
      <c r="F73" s="11">
        <v>5.2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106</v>
      </c>
      <c r="E74" s="10" t="s">
        <v>18</v>
      </c>
      <c r="F74" s="11">
        <v>27.6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41</v>
      </c>
      <c r="E75" s="10" t="s">
        <v>18</v>
      </c>
      <c r="F75" s="11">
        <v>10.9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107</v>
      </c>
      <c r="E76" s="10" t="s">
        <v>18</v>
      </c>
      <c r="F76" s="11">
        <v>12.7</v>
      </c>
      <c r="G76" s="18"/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108</v>
      </c>
      <c r="E77" s="10" t="s">
        <v>18</v>
      </c>
      <c r="F77" s="11">
        <v>12.7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109</v>
      </c>
      <c r="E78" s="10" t="s">
        <v>17</v>
      </c>
      <c r="F78" s="11">
        <v>12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89</v>
      </c>
      <c r="E79" s="10" t="s">
        <v>18</v>
      </c>
      <c r="F79" s="11">
        <v>12.7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42</v>
      </c>
      <c r="E80" s="10" t="s">
        <v>24</v>
      </c>
      <c r="F80" s="11">
        <v>2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43</v>
      </c>
      <c r="E81" s="10" t="s">
        <v>20</v>
      </c>
      <c r="F81" s="11">
        <v>2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16"/>
      <c r="C82" s="16"/>
      <c r="D82" s="17" t="s">
        <v>44</v>
      </c>
      <c r="E82" s="10" t="s">
        <v>13</v>
      </c>
      <c r="F82" s="11">
        <v>1</v>
      </c>
      <c r="G82" s="12">
        <f>+G83+G84+G85+G86+G87</f>
        <v>0</v>
      </c>
      <c r="H82" s="13"/>
      <c r="I82" s="14">
        <v>73</v>
      </c>
      <c r="J82" s="14">
        <v>4</v>
      </c>
    </row>
    <row r="83" spans="1:10" ht="42" customHeight="1" x14ac:dyDescent="0.15">
      <c r="A83" s="15"/>
      <c r="B83" s="16"/>
      <c r="C83" s="16"/>
      <c r="D83" s="17" t="s">
        <v>110</v>
      </c>
      <c r="E83" s="10" t="s">
        <v>17</v>
      </c>
      <c r="F83" s="11">
        <v>4.9000000000000004</v>
      </c>
      <c r="G83" s="18"/>
      <c r="H83" s="13"/>
      <c r="I83" s="14">
        <v>74</v>
      </c>
      <c r="J83" s="14">
        <v>4</v>
      </c>
    </row>
    <row r="84" spans="1:10" ht="42" customHeight="1" x14ac:dyDescent="0.15">
      <c r="A84" s="15"/>
      <c r="B84" s="16"/>
      <c r="C84" s="16"/>
      <c r="D84" s="17" t="s">
        <v>111</v>
      </c>
      <c r="E84" s="10" t="s">
        <v>17</v>
      </c>
      <c r="F84" s="11">
        <v>4.9000000000000004</v>
      </c>
      <c r="G84" s="18"/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112</v>
      </c>
      <c r="E85" s="10" t="s">
        <v>24</v>
      </c>
      <c r="F85" s="11">
        <v>6.6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113</v>
      </c>
      <c r="E86" s="10" t="s">
        <v>18</v>
      </c>
      <c r="F86" s="11">
        <v>28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114</v>
      </c>
      <c r="E87" s="10" t="s">
        <v>45</v>
      </c>
      <c r="F87" s="11">
        <v>11.4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23" t="s">
        <v>46</v>
      </c>
      <c r="D88" s="24"/>
      <c r="E88" s="10" t="s">
        <v>13</v>
      </c>
      <c r="F88" s="11">
        <v>1</v>
      </c>
      <c r="G88" s="12">
        <f>+G89+G92</f>
        <v>0</v>
      </c>
      <c r="H88" s="13"/>
      <c r="I88" s="14">
        <v>79</v>
      </c>
      <c r="J88" s="14">
        <v>3</v>
      </c>
    </row>
    <row r="89" spans="1:10" ht="42" customHeight="1" x14ac:dyDescent="0.15">
      <c r="A89" s="15"/>
      <c r="B89" s="16"/>
      <c r="C89" s="16"/>
      <c r="D89" s="17" t="s">
        <v>47</v>
      </c>
      <c r="E89" s="10" t="s">
        <v>13</v>
      </c>
      <c r="F89" s="11">
        <v>1</v>
      </c>
      <c r="G89" s="12">
        <f>+G90+G91</f>
        <v>0</v>
      </c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115</v>
      </c>
      <c r="E90" s="10" t="s">
        <v>17</v>
      </c>
      <c r="F90" s="11">
        <v>300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116</v>
      </c>
      <c r="E91" s="10" t="s">
        <v>17</v>
      </c>
      <c r="F91" s="11">
        <v>300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48</v>
      </c>
      <c r="E92" s="10" t="s">
        <v>13</v>
      </c>
      <c r="F92" s="11">
        <v>1</v>
      </c>
      <c r="G92" s="12">
        <f>+G93+G94+G95</f>
        <v>0</v>
      </c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117</v>
      </c>
      <c r="E93" s="10" t="s">
        <v>17</v>
      </c>
      <c r="F93" s="11">
        <v>177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118</v>
      </c>
      <c r="E94" s="10" t="s">
        <v>17</v>
      </c>
      <c r="F94" s="11">
        <v>177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119</v>
      </c>
      <c r="E95" s="10" t="s">
        <v>17</v>
      </c>
      <c r="F95" s="11">
        <v>177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23" t="s">
        <v>49</v>
      </c>
      <c r="D96" s="24"/>
      <c r="E96" s="10" t="s">
        <v>13</v>
      </c>
      <c r="F96" s="11">
        <v>1</v>
      </c>
      <c r="G96" s="12">
        <f>+G97</f>
        <v>0</v>
      </c>
      <c r="H96" s="13"/>
      <c r="I96" s="14">
        <v>87</v>
      </c>
      <c r="J96" s="14">
        <v>3</v>
      </c>
    </row>
    <row r="97" spans="1:10" ht="42" customHeight="1" x14ac:dyDescent="0.15">
      <c r="A97" s="15"/>
      <c r="B97" s="16"/>
      <c r="C97" s="16"/>
      <c r="D97" s="17" t="s">
        <v>50</v>
      </c>
      <c r="E97" s="10" t="s">
        <v>13</v>
      </c>
      <c r="F97" s="11">
        <v>1</v>
      </c>
      <c r="G97" s="12">
        <f>+G98+G99+G100+G101+G102+G103+G104+G105+G106</f>
        <v>0</v>
      </c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51</v>
      </c>
      <c r="E98" s="10" t="s">
        <v>20</v>
      </c>
      <c r="F98" s="11">
        <v>1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52</v>
      </c>
      <c r="E99" s="10" t="s">
        <v>20</v>
      </c>
      <c r="F99" s="11">
        <v>1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53</v>
      </c>
      <c r="E100" s="10" t="s">
        <v>20</v>
      </c>
      <c r="F100" s="11">
        <v>1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54</v>
      </c>
      <c r="E101" s="10" t="s">
        <v>20</v>
      </c>
      <c r="F101" s="11">
        <v>1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55</v>
      </c>
      <c r="E102" s="10" t="s">
        <v>20</v>
      </c>
      <c r="F102" s="11">
        <v>2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16"/>
      <c r="D103" s="17" t="s">
        <v>56</v>
      </c>
      <c r="E103" s="10" t="s">
        <v>20</v>
      </c>
      <c r="F103" s="11">
        <v>1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15"/>
      <c r="B104" s="16"/>
      <c r="C104" s="16"/>
      <c r="D104" s="17" t="s">
        <v>57</v>
      </c>
      <c r="E104" s="10" t="s">
        <v>20</v>
      </c>
      <c r="F104" s="11">
        <v>1</v>
      </c>
      <c r="G104" s="18"/>
      <c r="H104" s="13"/>
      <c r="I104" s="14">
        <v>95</v>
      </c>
      <c r="J104" s="14">
        <v>4</v>
      </c>
    </row>
    <row r="105" spans="1:10" ht="51.75" customHeight="1" x14ac:dyDescent="0.15">
      <c r="A105" s="15"/>
      <c r="B105" s="16"/>
      <c r="C105" s="16"/>
      <c r="D105" s="17" t="s">
        <v>120</v>
      </c>
      <c r="E105" s="10" t="s">
        <v>17</v>
      </c>
      <c r="F105" s="11">
        <v>2.4</v>
      </c>
      <c r="G105" s="18"/>
      <c r="H105" s="13"/>
      <c r="I105" s="14">
        <v>96</v>
      </c>
      <c r="J105" s="14">
        <v>4</v>
      </c>
    </row>
    <row r="106" spans="1:10" ht="42" customHeight="1" x14ac:dyDescent="0.15">
      <c r="A106" s="15"/>
      <c r="B106" s="16"/>
      <c r="C106" s="16"/>
      <c r="D106" s="17" t="s">
        <v>58</v>
      </c>
      <c r="E106" s="10" t="s">
        <v>45</v>
      </c>
      <c r="F106" s="11">
        <v>1.7</v>
      </c>
      <c r="G106" s="18"/>
      <c r="H106" s="13"/>
      <c r="I106" s="14">
        <v>97</v>
      </c>
      <c r="J106" s="14">
        <v>4</v>
      </c>
    </row>
    <row r="107" spans="1:10" ht="42" customHeight="1" x14ac:dyDescent="0.15">
      <c r="A107" s="25" t="s">
        <v>59</v>
      </c>
      <c r="B107" s="23"/>
      <c r="C107" s="23"/>
      <c r="D107" s="24"/>
      <c r="E107" s="10" t="s">
        <v>13</v>
      </c>
      <c r="F107" s="11">
        <v>1</v>
      </c>
      <c r="G107" s="12">
        <f>+G108+G116</f>
        <v>0</v>
      </c>
      <c r="H107" s="13"/>
      <c r="I107" s="14">
        <v>98</v>
      </c>
      <c r="J107" s="14"/>
    </row>
    <row r="108" spans="1:10" ht="42" customHeight="1" x14ac:dyDescent="0.15">
      <c r="A108" s="25" t="s">
        <v>60</v>
      </c>
      <c r="B108" s="23"/>
      <c r="C108" s="23"/>
      <c r="D108" s="24"/>
      <c r="E108" s="10" t="s">
        <v>13</v>
      </c>
      <c r="F108" s="11">
        <v>1</v>
      </c>
      <c r="G108" s="12">
        <f>+G109+G110</f>
        <v>0</v>
      </c>
      <c r="H108" s="13"/>
      <c r="I108" s="14">
        <v>99</v>
      </c>
      <c r="J108" s="14">
        <v>200</v>
      </c>
    </row>
    <row r="109" spans="1:10" ht="42" customHeight="1" x14ac:dyDescent="0.15">
      <c r="A109" s="25" t="s">
        <v>61</v>
      </c>
      <c r="B109" s="23"/>
      <c r="C109" s="23"/>
      <c r="D109" s="24"/>
      <c r="E109" s="10" t="s">
        <v>13</v>
      </c>
      <c r="F109" s="11">
        <v>1</v>
      </c>
      <c r="G109" s="18"/>
      <c r="H109" s="13"/>
      <c r="I109" s="14">
        <v>100</v>
      </c>
      <c r="J109" s="14"/>
    </row>
    <row r="110" spans="1:10" ht="42" customHeight="1" x14ac:dyDescent="0.15">
      <c r="A110" s="25" t="s">
        <v>62</v>
      </c>
      <c r="B110" s="23"/>
      <c r="C110" s="23"/>
      <c r="D110" s="24"/>
      <c r="E110" s="10" t="s">
        <v>13</v>
      </c>
      <c r="F110" s="11">
        <v>1</v>
      </c>
      <c r="G110" s="12">
        <f>+G111</f>
        <v>0</v>
      </c>
      <c r="H110" s="13"/>
      <c r="I110" s="14">
        <v>101</v>
      </c>
      <c r="J110" s="14">
        <v>1</v>
      </c>
    </row>
    <row r="111" spans="1:10" ht="42" customHeight="1" x14ac:dyDescent="0.15">
      <c r="A111" s="15"/>
      <c r="B111" s="23" t="s">
        <v>62</v>
      </c>
      <c r="C111" s="23"/>
      <c r="D111" s="24"/>
      <c r="E111" s="10" t="s">
        <v>13</v>
      </c>
      <c r="F111" s="11">
        <v>1</v>
      </c>
      <c r="G111" s="12">
        <f>+G112</f>
        <v>0</v>
      </c>
      <c r="H111" s="13"/>
      <c r="I111" s="14">
        <v>102</v>
      </c>
      <c r="J111" s="14">
        <v>2</v>
      </c>
    </row>
    <row r="112" spans="1:10" ht="42" customHeight="1" x14ac:dyDescent="0.15">
      <c r="A112" s="15"/>
      <c r="B112" s="16"/>
      <c r="C112" s="23" t="s">
        <v>62</v>
      </c>
      <c r="D112" s="24"/>
      <c r="E112" s="10" t="s">
        <v>13</v>
      </c>
      <c r="F112" s="11">
        <v>1</v>
      </c>
      <c r="G112" s="12">
        <f>+G113</f>
        <v>0</v>
      </c>
      <c r="H112" s="13"/>
      <c r="I112" s="14">
        <v>103</v>
      </c>
      <c r="J112" s="14">
        <v>3</v>
      </c>
    </row>
    <row r="113" spans="1:10" ht="42" customHeight="1" x14ac:dyDescent="0.15">
      <c r="A113" s="15"/>
      <c r="B113" s="16"/>
      <c r="C113" s="16"/>
      <c r="D113" s="17" t="s">
        <v>62</v>
      </c>
      <c r="E113" s="10" t="s">
        <v>13</v>
      </c>
      <c r="F113" s="11">
        <v>1</v>
      </c>
      <c r="G113" s="12">
        <f>+G114+G115</f>
        <v>0</v>
      </c>
      <c r="H113" s="13"/>
      <c r="I113" s="14">
        <v>104</v>
      </c>
      <c r="J113" s="14">
        <v>4</v>
      </c>
    </row>
    <row r="114" spans="1:10" ht="42" customHeight="1" x14ac:dyDescent="0.15">
      <c r="A114" s="15"/>
      <c r="B114" s="16"/>
      <c r="C114" s="16"/>
      <c r="D114" s="17" t="s">
        <v>63</v>
      </c>
      <c r="E114" s="10" t="s">
        <v>64</v>
      </c>
      <c r="F114" s="11">
        <v>1</v>
      </c>
      <c r="G114" s="18"/>
      <c r="H114" s="13"/>
      <c r="I114" s="14">
        <v>105</v>
      </c>
      <c r="J114" s="14">
        <v>4</v>
      </c>
    </row>
    <row r="115" spans="1:10" ht="42" customHeight="1" x14ac:dyDescent="0.15">
      <c r="A115" s="15"/>
      <c r="B115" s="16"/>
      <c r="C115" s="16"/>
      <c r="D115" s="17" t="s">
        <v>65</v>
      </c>
      <c r="E115" s="10" t="s">
        <v>13</v>
      </c>
      <c r="F115" s="11">
        <v>1</v>
      </c>
      <c r="G115" s="18"/>
      <c r="H115" s="13"/>
      <c r="I115" s="14">
        <v>106</v>
      </c>
      <c r="J115" s="14">
        <v>4</v>
      </c>
    </row>
    <row r="116" spans="1:10" ht="42" customHeight="1" x14ac:dyDescent="0.15">
      <c r="A116" s="25" t="s">
        <v>66</v>
      </c>
      <c r="B116" s="23"/>
      <c r="C116" s="23"/>
      <c r="D116" s="24"/>
      <c r="E116" s="10" t="s">
        <v>13</v>
      </c>
      <c r="F116" s="11">
        <v>1</v>
      </c>
      <c r="G116" s="12">
        <f>+G117</f>
        <v>0</v>
      </c>
      <c r="H116" s="13"/>
      <c r="I116" s="14">
        <v>107</v>
      </c>
      <c r="J116" s="14">
        <v>210</v>
      </c>
    </row>
    <row r="117" spans="1:10" ht="42" customHeight="1" x14ac:dyDescent="0.15">
      <c r="A117" s="25" t="s">
        <v>67</v>
      </c>
      <c r="B117" s="23"/>
      <c r="C117" s="23"/>
      <c r="D117" s="24"/>
      <c r="E117" s="10" t="s">
        <v>13</v>
      </c>
      <c r="F117" s="11">
        <v>1</v>
      </c>
      <c r="G117" s="18"/>
      <c r="H117" s="13"/>
      <c r="I117" s="14">
        <v>108</v>
      </c>
      <c r="J117" s="14"/>
    </row>
    <row r="118" spans="1:10" ht="42" customHeight="1" x14ac:dyDescent="0.15">
      <c r="A118" s="25" t="s">
        <v>68</v>
      </c>
      <c r="B118" s="23"/>
      <c r="C118" s="23"/>
      <c r="D118" s="24"/>
      <c r="E118" s="10" t="s">
        <v>13</v>
      </c>
      <c r="F118" s="11">
        <v>1</v>
      </c>
      <c r="G118" s="18"/>
      <c r="H118" s="13"/>
      <c r="I118" s="14">
        <v>109</v>
      </c>
      <c r="J118" s="14">
        <v>220</v>
      </c>
    </row>
    <row r="119" spans="1:10" ht="42" customHeight="1" x14ac:dyDescent="0.15">
      <c r="A119" s="25" t="s">
        <v>69</v>
      </c>
      <c r="B119" s="23"/>
      <c r="C119" s="23"/>
      <c r="D119" s="24"/>
      <c r="E119" s="10" t="s">
        <v>13</v>
      </c>
      <c r="F119" s="11">
        <v>1</v>
      </c>
      <c r="G119" s="12">
        <f>+G120</f>
        <v>0</v>
      </c>
      <c r="H119" s="13"/>
      <c r="I119" s="14">
        <v>110</v>
      </c>
      <c r="J119" s="14">
        <v>1</v>
      </c>
    </row>
    <row r="120" spans="1:10" ht="42" customHeight="1" x14ac:dyDescent="0.15">
      <c r="A120" s="15"/>
      <c r="B120" s="23" t="s">
        <v>70</v>
      </c>
      <c r="C120" s="23"/>
      <c r="D120" s="24"/>
      <c r="E120" s="10" t="s">
        <v>13</v>
      </c>
      <c r="F120" s="11">
        <v>1</v>
      </c>
      <c r="G120" s="12">
        <f>+G121</f>
        <v>0</v>
      </c>
      <c r="H120" s="13"/>
      <c r="I120" s="14">
        <v>111</v>
      </c>
      <c r="J120" s="14">
        <v>2</v>
      </c>
    </row>
    <row r="121" spans="1:10" ht="42" customHeight="1" x14ac:dyDescent="0.15">
      <c r="A121" s="15"/>
      <c r="B121" s="16"/>
      <c r="C121" s="23" t="s">
        <v>70</v>
      </c>
      <c r="D121" s="24"/>
      <c r="E121" s="10" t="s">
        <v>13</v>
      </c>
      <c r="F121" s="11">
        <v>1</v>
      </c>
      <c r="G121" s="12">
        <f>+G122</f>
        <v>0</v>
      </c>
      <c r="H121" s="13"/>
      <c r="I121" s="14">
        <v>112</v>
      </c>
      <c r="J121" s="14">
        <v>3</v>
      </c>
    </row>
    <row r="122" spans="1:10" ht="42" customHeight="1" x14ac:dyDescent="0.15">
      <c r="A122" s="15"/>
      <c r="B122" s="16"/>
      <c r="C122" s="16"/>
      <c r="D122" s="17" t="s">
        <v>70</v>
      </c>
      <c r="E122" s="10" t="s">
        <v>13</v>
      </c>
      <c r="F122" s="11">
        <v>1</v>
      </c>
      <c r="G122" s="12">
        <f>+G123</f>
        <v>0</v>
      </c>
      <c r="H122" s="13"/>
      <c r="I122" s="14">
        <v>113</v>
      </c>
      <c r="J122" s="14">
        <v>4</v>
      </c>
    </row>
    <row r="123" spans="1:10" ht="42" customHeight="1" x14ac:dyDescent="0.15">
      <c r="A123" s="15"/>
      <c r="B123" s="16"/>
      <c r="C123" s="16"/>
      <c r="D123" s="17" t="s">
        <v>71</v>
      </c>
      <c r="E123" s="10" t="s">
        <v>13</v>
      </c>
      <c r="F123" s="11">
        <v>1</v>
      </c>
      <c r="G123" s="18"/>
      <c r="H123" s="13"/>
      <c r="I123" s="14">
        <v>114</v>
      </c>
      <c r="J123" s="14">
        <v>4</v>
      </c>
    </row>
    <row r="124" spans="1:10" ht="42" customHeight="1" x14ac:dyDescent="0.15">
      <c r="A124" s="25" t="s">
        <v>72</v>
      </c>
      <c r="B124" s="23"/>
      <c r="C124" s="23"/>
      <c r="D124" s="24"/>
      <c r="E124" s="10" t="s">
        <v>13</v>
      </c>
      <c r="F124" s="11">
        <v>1</v>
      </c>
      <c r="G124" s="12">
        <f>+G10+G118+G119</f>
        <v>0</v>
      </c>
      <c r="H124" s="13"/>
      <c r="I124" s="14">
        <v>115</v>
      </c>
      <c r="J124" s="14">
        <v>30</v>
      </c>
    </row>
    <row r="125" spans="1:10" ht="42" customHeight="1" x14ac:dyDescent="0.15">
      <c r="A125" s="26" t="s">
        <v>73</v>
      </c>
      <c r="B125" s="27"/>
      <c r="C125" s="27"/>
      <c r="D125" s="28"/>
      <c r="E125" s="19" t="s">
        <v>74</v>
      </c>
      <c r="F125" s="20" t="s">
        <v>74</v>
      </c>
      <c r="G125" s="21">
        <f>G124</f>
        <v>0</v>
      </c>
      <c r="I125" s="22">
        <v>116</v>
      </c>
      <c r="J125" s="22">
        <v>90</v>
      </c>
    </row>
    <row r="126" spans="1:10" ht="42" customHeight="1" x14ac:dyDescent="0.15"/>
    <row r="127" spans="1:10" ht="42" customHeight="1" x14ac:dyDescent="0.15"/>
  </sheetData>
  <sheetProtection algorithmName="SHA-512" hashValue="KbdWdMw6xw5ocmmSp28MM9xLlaU9gKN95GjSc6ZAd+TOuOUUU/S+t9J286pQOIE+x41aajKZf9l6pa4pReogEQ==" saltValue="91vfznPOQioMRSJh3s9a/w==" spinCount="100000" sheet="1" objects="1" scenarios="1"/>
  <mergeCells count="28">
    <mergeCell ref="A125:D12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36:D36"/>
    <mergeCell ref="C88:D88"/>
    <mergeCell ref="C96:D96"/>
    <mergeCell ref="A107:D107"/>
    <mergeCell ref="A108:D108"/>
    <mergeCell ref="A109:D109"/>
    <mergeCell ref="A110:D110"/>
    <mergeCell ref="B111:D111"/>
    <mergeCell ref="C112:D112"/>
    <mergeCell ref="C121:D121"/>
    <mergeCell ref="A124:D124"/>
    <mergeCell ref="A116:D116"/>
    <mergeCell ref="A117:D117"/>
    <mergeCell ref="A118:D118"/>
    <mergeCell ref="A119:D119"/>
    <mergeCell ref="B120:D12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2025-06-26T07:14:37Z</dcterms:created>
  <dcterms:modified xsi:type="dcterms:W3CDTF">2025-06-26T07:15:24Z</dcterms:modified>
</cp:coreProperties>
</file>